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H460811\OneDrive - Honeywell\Documents\Websites\System Sensor\tools\"/>
    </mc:Choice>
  </mc:AlternateContent>
  <xr:revisionPtr revIDLastSave="0" documentId="13_ncr:1_{96A555D1-F2BD-4774-9162-498BC9382EC3}" xr6:coauthVersionLast="46" xr6:coauthVersionMax="47" xr10:uidLastSave="{00000000-0000-0000-0000-000000000000}"/>
  <bookViews>
    <workbookView xWindow="33645" yWindow="-4470" windowWidth="22425" windowHeight="12360" xr2:uid="{63292DC4-BB4C-4ADF-B3C3-11AEE42EFD76}"/>
  </bookViews>
  <sheets>
    <sheet name="Strobe Coverage "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6" i="2" l="1"/>
  <c r="J38" i="2"/>
  <c r="J37" i="2"/>
  <c r="J36" i="2"/>
  <c r="J35" i="2"/>
  <c r="J34" i="2"/>
  <c r="J33" i="2"/>
  <c r="J32" i="2"/>
  <c r="J31" i="2"/>
  <c r="J30" i="2"/>
  <c r="J29" i="2"/>
  <c r="J28" i="2"/>
  <c r="J27" i="2"/>
  <c r="J25" i="2"/>
  <c r="J24" i="2"/>
  <c r="J23" i="2"/>
  <c r="J22" i="2"/>
  <c r="J21" i="2"/>
  <c r="O10" i="2"/>
  <c r="D22" i="2" s="1"/>
  <c r="C20" i="2"/>
  <c r="C34" i="2" s="1"/>
  <c r="D21" i="2" l="1"/>
  <c r="D23" i="2"/>
  <c r="D24" i="2"/>
  <c r="D25" i="2"/>
  <c r="D27" i="2"/>
  <c r="D28" i="2"/>
  <c r="D29" i="2"/>
  <c r="D30" i="2"/>
  <c r="D31" i="2"/>
  <c r="D32" i="2"/>
  <c r="D33" i="2"/>
  <c r="D34" i="2"/>
  <c r="E34" i="2" s="1"/>
  <c r="D35" i="2"/>
  <c r="D36" i="2"/>
  <c r="D37" i="2"/>
  <c r="D38" i="2"/>
  <c r="D26" i="2"/>
  <c r="D20" i="2"/>
  <c r="E20" i="2" s="1"/>
  <c r="C35" i="2"/>
  <c r="E35" i="2" s="1"/>
  <c r="C36" i="2"/>
  <c r="E36" i="2" s="1"/>
  <c r="C38" i="2"/>
  <c r="E38" i="2" s="1"/>
  <c r="C23" i="2"/>
  <c r="C24" i="2"/>
  <c r="E24" i="2" s="1"/>
  <c r="C28" i="2"/>
  <c r="E28" i="2" s="1"/>
  <c r="C29" i="2"/>
  <c r="E29" i="2" s="1"/>
  <c r="C30" i="2"/>
  <c r="E30" i="2" s="1"/>
  <c r="C21" i="2"/>
  <c r="E21" i="2" s="1"/>
  <c r="C37" i="2"/>
  <c r="E37" i="2" s="1"/>
  <c r="C22" i="2"/>
  <c r="E22" i="2" s="1"/>
  <c r="C25" i="2"/>
  <c r="E25" i="2" s="1"/>
  <c r="C26" i="2"/>
  <c r="E26" i="2" s="1"/>
  <c r="C27" i="2"/>
  <c r="E27" i="2" s="1"/>
  <c r="C31" i="2"/>
  <c r="E31" i="2" s="1"/>
  <c r="C32" i="2"/>
  <c r="E32" i="2" s="1"/>
  <c r="C33" i="2"/>
  <c r="E33" i="2" s="1"/>
  <c r="E23" i="2" l="1"/>
</calcChain>
</file>

<file path=xl/sharedStrings.xml><?xml version="1.0" encoding="utf-8"?>
<sst xmlns="http://schemas.openxmlformats.org/spreadsheetml/2006/main" count="21" uniqueCount="21">
  <si>
    <t>Strobe Coverage Calculator</t>
  </si>
  <si>
    <t>System Sensor is pleased to provide this Strobe Coverage Calculator, formerly known as Equivalent Facilitation Calculator. The calculator was programmed to assist you in the design of audible/visible notification device circuits. </t>
  </si>
  <si>
    <t>This calculator uses data provided by the user to perform the calculations described in NFPA 72-, which permits the use of a performance-based alternative in lieu of tables for spacing ceiling mounted audible/visible devices. These calculations are described in NFPA 72 and are to be provided to the authority having jurisdiction.</t>
  </si>
  <si>
    <r>
      <t>To calculate performance-based strobe coverage</t>
    </r>
    <r>
      <rPr>
        <sz val="9"/>
        <color rgb="FF17365D"/>
        <rFont val="Arial"/>
      </rPr>
      <t>, the inverse square law is used to calculate the illumination at each of the angles in the horizontal and vertical planes per ANSI/UL 1971, Standard for Signaling Devices for the Hearing Impaired, and the effect of polar distribution is included using the minimum percentages in ANSI/UL 1971 or actual test results recorded by the Listing organization.</t>
    </r>
  </si>
  <si>
    <r>
      <t>The calculated illumination is required to be at least 0.0375 lumens/ft</t>
    </r>
    <r>
      <rPr>
        <vertAlign val="superscript"/>
        <sz val="9"/>
        <color rgb="FF17365D"/>
        <rFont val="Arial"/>
      </rPr>
      <t>2</t>
    </r>
    <r>
      <rPr>
        <sz val="9"/>
        <color rgb="FF17365D"/>
        <rFont val="Arial"/>
      </rPr>
      <t> at any point within the covered area. The calculation points are in the horizontal and vertical planes in 5 degree increments per UL 1971. For the effect of polar distribution (rated candela at each angle), the ANSI/UL 1971 minimum percentages are used for the calculations. ANSI/UL 1971 does not provide ratings for each angle based on actual test results."</t>
    </r>
  </si>
  <si>
    <t>There are no express or implied warranties of any kind with this calculator. System Sensor does not provide any design or engineering services. Users of this calculator are solely responsible for their own selection and use of products based upon information contained in this calculator and any calculations from this calculator. System Sensor shall have no liability.</t>
  </si>
  <si>
    <t>circle radius</t>
  </si>
  <si>
    <t>Candela</t>
  </si>
  <si>
    <t>Square Room Size (ft)*:</t>
  </si>
  <si>
    <t>Ceiling Height (ft):</t>
  </si>
  <si>
    <t>*Input length of the longest wall</t>
  </si>
  <si>
    <t>ceiling height</t>
  </si>
  <si>
    <t>Inscribed equivalent facilitation</t>
  </si>
  <si>
    <t>Angle</t>
  </si>
  <si>
    <t>U.L Required Candela</t>
  </si>
  <si>
    <t>Distance</t>
  </si>
  <si>
    <t>Lumens/ft²</t>
  </si>
  <si>
    <t>Assumptions:</t>
  </si>
  <si>
    <r>
      <t>1. Minimum calculated illumination requirement of 0.0375 lm/ft</t>
    </r>
    <r>
      <rPr>
        <vertAlign val="superscript"/>
        <sz val="11"/>
        <color theme="1"/>
        <rFont val="Arial"/>
      </rPr>
      <t>2</t>
    </r>
    <r>
      <rPr>
        <sz val="11"/>
        <color theme="1"/>
        <rFont val="Arial"/>
      </rPr>
      <t>.</t>
    </r>
  </si>
  <si>
    <t>2. Square rooms with ceiling mounted strobes in the center of the ceiling.</t>
  </si>
  <si>
    <t>3. Illumination is calculated for two perpendicular planes with brightest profile.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</si>
</sst>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Arial"/>
    </font>
    <font>
      <sz val="9"/>
      <color rgb="FF17365D"/>
      <name val="Arial"/>
    </font>
    <font>
      <sz val="24"/>
      <color theme="1"/>
      <name val="Arial"/>
    </font>
    <font>
      <b/>
      <sz val="9"/>
      <color rgb="FF17365D"/>
      <name val="Arial"/>
    </font>
    <font>
      <vertAlign val="superscript"/>
      <sz val="9"/>
      <color rgb="FF17365D"/>
      <name val="Arial"/>
    </font>
    <font>
      <sz val="11"/>
      <color theme="0"/>
      <name val="Arial"/>
    </font>
    <font>
      <vertAlign val="superscript"/>
      <sz val="11"/>
      <color theme="1"/>
      <name val="Arial"/>
    </font>
  </fonts>
  <fills count="3">
    <fill>
      <patternFill patternType="none"/>
    </fill>
    <fill>
      <patternFill patternType="gray125"/>
    </fill>
    <fill>
      <patternFill patternType="solid">
        <fgColor rgb="FFFFFFFF"/>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36">
    <xf numFmtId="0" fontId="0" fillId="0" borderId="0" xfId="0"/>
    <xf numFmtId="0" fontId="0" fillId="2" borderId="0" xfId="0" applyFill="1"/>
    <xf numFmtId="0" fontId="1" fillId="2" borderId="0" xfId="0" applyFont="1" applyFill="1"/>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0" fontId="1" fillId="2" borderId="8" xfId="0" applyFont="1" applyFill="1" applyBorder="1"/>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0" fillId="2" borderId="0" xfId="0" applyFill="1" applyBorder="1"/>
    <xf numFmtId="0" fontId="0" fillId="2" borderId="13" xfId="0" applyFill="1" applyBorder="1"/>
    <xf numFmtId="0" fontId="3" fillId="2" borderId="0" xfId="0" applyFont="1" applyFill="1" applyBorder="1"/>
    <xf numFmtId="0" fontId="1" fillId="2" borderId="0" xfId="0" applyFont="1" applyFill="1" applyBorder="1"/>
    <xf numFmtId="0" fontId="1" fillId="2" borderId="13" xfId="0" applyFont="1" applyFill="1" applyBorder="1"/>
    <xf numFmtId="0" fontId="6" fillId="2" borderId="0" xfId="0" applyFont="1" applyFill="1" applyBorder="1"/>
    <xf numFmtId="0" fontId="1" fillId="2" borderId="0" xfId="0" applyFont="1" applyFill="1" applyBorder="1" applyAlignment="1">
      <alignment wrapText="1"/>
    </xf>
    <xf numFmtId="0" fontId="0" fillId="2" borderId="14" xfId="0" applyFill="1" applyBorder="1"/>
    <xf numFmtId="0" fontId="1" fillId="2" borderId="15" xfId="0" applyFont="1" applyFill="1" applyBorder="1"/>
    <xf numFmtId="0" fontId="1" fillId="2" borderId="16" xfId="0" applyFont="1" applyFill="1" applyBorder="1"/>
    <xf numFmtId="0" fontId="1" fillId="2" borderId="10" xfId="0" applyFont="1" applyFill="1" applyBorder="1"/>
    <xf numFmtId="0" fontId="1" fillId="2" borderId="11" xfId="0" applyFont="1" applyFill="1" applyBorder="1"/>
    <xf numFmtId="0" fontId="1" fillId="2" borderId="14" xfId="0" applyFont="1" applyFill="1" applyBorder="1" applyAlignment="1">
      <alignment vertical="center" wrapText="1"/>
    </xf>
    <xf numFmtId="0" fontId="1" fillId="2" borderId="15" xfId="0" applyFont="1" applyFill="1" applyBorder="1" applyAlignment="1">
      <alignment vertical="center" wrapText="1"/>
    </xf>
    <xf numFmtId="0" fontId="1" fillId="2" borderId="12"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2" fillId="2" borderId="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514350</xdr:colOff>
      <xdr:row>0</xdr:row>
      <xdr:rowOff>104775</xdr:rowOff>
    </xdr:from>
    <xdr:to>
      <xdr:col>30</xdr:col>
      <xdr:colOff>9525</xdr:colOff>
      <xdr:row>2</xdr:row>
      <xdr:rowOff>47625</xdr:rowOff>
    </xdr:to>
    <xdr:pic>
      <xdr:nvPicPr>
        <xdr:cNvPr id="2" name="Picture 1">
          <a:extLst>
            <a:ext uri="{FF2B5EF4-FFF2-40B4-BE49-F238E27FC236}">
              <a16:creationId xmlns:a16="http://schemas.microsoft.com/office/drawing/2014/main" id="{F73858B5-9C48-4CCE-8905-E35A062253CF}"/>
            </a:ext>
          </a:extLst>
        </xdr:cNvPr>
        <xdr:cNvPicPr>
          <a:picLocks noChangeAspect="1"/>
        </xdr:cNvPicPr>
      </xdr:nvPicPr>
      <xdr:blipFill>
        <a:blip xmlns:r="http://schemas.openxmlformats.org/officeDocument/2006/relationships" r:embed="rId1"/>
        <a:stretch>
          <a:fillRect/>
        </a:stretch>
      </xdr:blipFill>
      <xdr:spPr>
        <a:xfrm>
          <a:off x="6210300" y="104775"/>
          <a:ext cx="1323975" cy="400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F3DFC-4CE3-44BA-9A7F-F1227EB1BF1E}">
  <dimension ref="A1:AE53"/>
  <sheetViews>
    <sheetView tabSelected="1" workbookViewId="0">
      <selection activeCell="AI49" sqref="AI49"/>
    </sheetView>
  </sheetViews>
  <sheetFormatPr defaultColWidth="9.109375" defaultRowHeight="14.4" x14ac:dyDescent="0.3"/>
  <cols>
    <col min="1" max="1" width="9.109375" style="1"/>
    <col min="2" max="2" width="9.109375" style="1" customWidth="1"/>
    <col min="3" max="3" width="12.33203125" style="1" customWidth="1"/>
    <col min="4" max="9" width="9.109375" style="1"/>
    <col min="10" max="10" width="13.5546875" style="1" hidden="1" customWidth="1"/>
    <col min="11" max="13" width="9.109375" style="1"/>
    <col min="14" max="30" width="0" style="1" hidden="1" customWidth="1"/>
    <col min="31" max="16384" width="9.109375" style="1"/>
  </cols>
  <sheetData>
    <row r="1" spans="1:31" x14ac:dyDescent="0.3">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3"/>
    </row>
    <row r="2" spans="1:31" ht="21" customHeight="1" x14ac:dyDescent="0.3">
      <c r="A2" s="14"/>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6"/>
    </row>
    <row r="3" spans="1:31" ht="30" x14ac:dyDescent="0.5">
      <c r="A3" s="14"/>
      <c r="B3" s="17" t="s">
        <v>0</v>
      </c>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9"/>
    </row>
    <row r="4" spans="1:31" ht="35.25" customHeight="1" x14ac:dyDescent="0.3">
      <c r="A4" s="14"/>
      <c r="B4" s="32" t="s">
        <v>1</v>
      </c>
      <c r="C4" s="32"/>
      <c r="D4" s="32"/>
      <c r="E4" s="32"/>
      <c r="F4" s="32"/>
      <c r="G4" s="32"/>
      <c r="H4" s="32"/>
      <c r="I4" s="32"/>
      <c r="J4" s="32"/>
      <c r="K4" s="32"/>
      <c r="L4" s="32"/>
      <c r="M4" s="32"/>
      <c r="N4" s="18"/>
      <c r="O4" s="18"/>
      <c r="P4" s="18"/>
      <c r="Q4" s="18"/>
      <c r="R4" s="18"/>
      <c r="S4" s="18"/>
      <c r="T4" s="18"/>
      <c r="U4" s="18"/>
      <c r="V4" s="18"/>
      <c r="W4" s="18"/>
      <c r="X4" s="18"/>
      <c r="Y4" s="18"/>
      <c r="Z4" s="18"/>
      <c r="AA4" s="18"/>
      <c r="AB4" s="18"/>
      <c r="AC4" s="18"/>
      <c r="AD4" s="18"/>
      <c r="AE4" s="19"/>
    </row>
    <row r="5" spans="1:31" ht="43.5" customHeight="1" x14ac:dyDescent="0.3">
      <c r="A5" s="14"/>
      <c r="B5" s="32" t="s">
        <v>2</v>
      </c>
      <c r="C5" s="32"/>
      <c r="D5" s="32"/>
      <c r="E5" s="32"/>
      <c r="F5" s="32"/>
      <c r="G5" s="32"/>
      <c r="H5" s="32"/>
      <c r="I5" s="32"/>
      <c r="J5" s="32"/>
      <c r="K5" s="32"/>
      <c r="L5" s="32"/>
      <c r="M5" s="32"/>
      <c r="N5" s="18"/>
      <c r="O5" s="18"/>
      <c r="P5" s="18"/>
      <c r="Q5" s="18"/>
      <c r="R5" s="18"/>
      <c r="S5" s="18"/>
      <c r="T5" s="18"/>
      <c r="U5" s="18"/>
      <c r="V5" s="18"/>
      <c r="W5" s="18"/>
      <c r="X5" s="18"/>
      <c r="Y5" s="18"/>
      <c r="Z5" s="18"/>
      <c r="AA5" s="18"/>
      <c r="AB5" s="18"/>
      <c r="AC5" s="18"/>
      <c r="AD5" s="18"/>
      <c r="AE5" s="19"/>
    </row>
    <row r="6" spans="1:31" ht="46.5" customHeight="1" x14ac:dyDescent="0.3">
      <c r="A6" s="14"/>
      <c r="B6" s="33" t="s">
        <v>3</v>
      </c>
      <c r="C6" s="33"/>
      <c r="D6" s="33"/>
      <c r="E6" s="33"/>
      <c r="F6" s="33"/>
      <c r="G6" s="33"/>
      <c r="H6" s="33"/>
      <c r="I6" s="33"/>
      <c r="J6" s="33"/>
      <c r="K6" s="33"/>
      <c r="L6" s="33"/>
      <c r="M6" s="33"/>
      <c r="N6" s="18"/>
      <c r="O6" s="18"/>
      <c r="P6" s="18"/>
      <c r="Q6" s="18"/>
      <c r="R6" s="18"/>
      <c r="S6" s="18"/>
      <c r="T6" s="18"/>
      <c r="U6" s="18"/>
      <c r="V6" s="18"/>
      <c r="W6" s="18"/>
      <c r="X6" s="18"/>
      <c r="Y6" s="18"/>
      <c r="Z6" s="18"/>
      <c r="AA6" s="18"/>
      <c r="AB6" s="18"/>
      <c r="AC6" s="18"/>
      <c r="AD6" s="18"/>
      <c r="AE6" s="19"/>
    </row>
    <row r="7" spans="1:31" ht="26.25" customHeight="1" x14ac:dyDescent="0.3">
      <c r="A7" s="14"/>
      <c r="B7" s="32" t="s">
        <v>4</v>
      </c>
      <c r="C7" s="32"/>
      <c r="D7" s="32"/>
      <c r="E7" s="32"/>
      <c r="F7" s="32"/>
      <c r="G7" s="32"/>
      <c r="H7" s="32"/>
      <c r="I7" s="32"/>
      <c r="J7" s="32"/>
      <c r="K7" s="32"/>
      <c r="L7" s="32"/>
      <c r="M7" s="32"/>
      <c r="N7" s="18"/>
      <c r="O7" s="18"/>
      <c r="P7" s="18"/>
      <c r="Q7" s="18"/>
      <c r="R7" s="18"/>
      <c r="S7" s="18"/>
      <c r="T7" s="18"/>
      <c r="U7" s="18"/>
      <c r="V7" s="18"/>
      <c r="W7" s="18"/>
      <c r="X7" s="18"/>
      <c r="Y7" s="18"/>
      <c r="Z7" s="18"/>
      <c r="AA7" s="18"/>
      <c r="AB7" s="18"/>
      <c r="AC7" s="18"/>
      <c r="AD7" s="18"/>
      <c r="AE7" s="19"/>
    </row>
    <row r="8" spans="1:31" ht="39.75" customHeight="1" x14ac:dyDescent="0.3">
      <c r="A8" s="14"/>
      <c r="B8" s="32" t="s">
        <v>5</v>
      </c>
      <c r="C8" s="32"/>
      <c r="D8" s="32"/>
      <c r="E8" s="32"/>
      <c r="F8" s="32"/>
      <c r="G8" s="32"/>
      <c r="H8" s="32"/>
      <c r="I8" s="32"/>
      <c r="J8" s="32"/>
      <c r="K8" s="32"/>
      <c r="L8" s="32"/>
      <c r="M8" s="32"/>
      <c r="N8" s="18"/>
      <c r="O8" s="18"/>
      <c r="P8" s="18"/>
      <c r="Q8" s="18"/>
      <c r="R8" s="18"/>
      <c r="S8" s="18"/>
      <c r="T8" s="18"/>
      <c r="U8" s="18"/>
      <c r="V8" s="18"/>
      <c r="W8" s="18"/>
      <c r="X8" s="18"/>
      <c r="Y8" s="18"/>
      <c r="Z8" s="18"/>
      <c r="AA8" s="18"/>
      <c r="AB8" s="18"/>
      <c r="AC8" s="18"/>
      <c r="AD8" s="18"/>
      <c r="AE8" s="19"/>
    </row>
    <row r="9" spans="1:31" x14ac:dyDescent="0.3">
      <c r="A9" s="14"/>
      <c r="B9" s="18"/>
      <c r="C9" s="18"/>
      <c r="D9" s="18"/>
      <c r="E9" s="18"/>
      <c r="F9" s="18"/>
      <c r="G9" s="18"/>
      <c r="H9" s="18"/>
      <c r="I9" s="18"/>
      <c r="J9" s="18"/>
      <c r="K9" s="18"/>
      <c r="L9" s="18"/>
      <c r="M9" s="18"/>
      <c r="N9" s="20"/>
      <c r="O9" s="20" t="s">
        <v>6</v>
      </c>
      <c r="P9" s="20"/>
      <c r="Q9" s="20"/>
      <c r="R9" s="20"/>
      <c r="S9" s="20"/>
      <c r="T9" s="20"/>
      <c r="U9" s="20"/>
      <c r="V9" s="20"/>
      <c r="W9" s="20"/>
      <c r="X9" s="20"/>
      <c r="Y9" s="20"/>
      <c r="Z9" s="20"/>
      <c r="AA9" s="20"/>
      <c r="AB9" s="20"/>
      <c r="AC9" s="20"/>
      <c r="AD9" s="18"/>
      <c r="AE9" s="19"/>
    </row>
    <row r="10" spans="1:31" x14ac:dyDescent="0.3">
      <c r="A10" s="14"/>
      <c r="B10" s="18"/>
      <c r="C10" s="18"/>
      <c r="D10" s="18"/>
      <c r="E10" s="18"/>
      <c r="F10" s="18"/>
      <c r="G10" s="18"/>
      <c r="H10" s="18"/>
      <c r="I10" s="18"/>
      <c r="J10" s="18"/>
      <c r="K10" s="18"/>
      <c r="L10" s="18"/>
      <c r="M10" s="18"/>
      <c r="N10" s="20"/>
      <c r="O10" s="20">
        <f>D15/2</f>
        <v>25</v>
      </c>
      <c r="P10" s="20"/>
      <c r="Q10" s="20"/>
      <c r="R10" s="20"/>
      <c r="S10" s="20"/>
      <c r="T10" s="20"/>
      <c r="U10" s="20"/>
      <c r="V10" s="20"/>
      <c r="W10" s="20"/>
      <c r="X10" s="20"/>
      <c r="Y10" s="20"/>
      <c r="Z10" s="20"/>
      <c r="AA10" s="20"/>
      <c r="AB10" s="20"/>
      <c r="AC10" s="20"/>
      <c r="AD10" s="18"/>
      <c r="AE10" s="19"/>
    </row>
    <row r="11" spans="1:31" x14ac:dyDescent="0.3">
      <c r="A11" s="14"/>
      <c r="B11" s="18"/>
      <c r="C11" s="18"/>
      <c r="D11" s="18"/>
      <c r="E11" s="18"/>
      <c r="F11" s="18"/>
      <c r="G11" s="18"/>
      <c r="H11" s="18"/>
      <c r="I11" s="18"/>
      <c r="J11" s="18"/>
      <c r="K11" s="18"/>
      <c r="L11" s="18"/>
      <c r="M11" s="18"/>
      <c r="N11" s="20"/>
      <c r="O11" s="20"/>
      <c r="P11" s="20"/>
      <c r="Q11" s="20"/>
      <c r="R11" s="20"/>
      <c r="S11" s="20"/>
      <c r="T11" s="20"/>
      <c r="U11" s="20"/>
      <c r="V11" s="20"/>
      <c r="W11" s="20"/>
      <c r="X11" s="20"/>
      <c r="Y11" s="20"/>
      <c r="Z11" s="20"/>
      <c r="AA11" s="20"/>
      <c r="AB11" s="20"/>
      <c r="AC11" s="20"/>
      <c r="AD11" s="18"/>
      <c r="AE11" s="19"/>
    </row>
    <row r="12" spans="1:31" x14ac:dyDescent="0.3">
      <c r="A12" s="14"/>
      <c r="B12" s="18"/>
      <c r="C12" s="3" t="s">
        <v>7</v>
      </c>
      <c r="D12" s="4">
        <v>75</v>
      </c>
      <c r="E12" s="4"/>
      <c r="F12" s="4"/>
      <c r="G12" s="4"/>
      <c r="H12" s="4"/>
      <c r="I12" s="5"/>
      <c r="J12" s="18"/>
      <c r="K12" s="18"/>
      <c r="L12" s="18"/>
      <c r="M12" s="18"/>
      <c r="N12" s="20"/>
      <c r="O12" s="20"/>
      <c r="P12" s="20"/>
      <c r="Q12" s="20"/>
      <c r="R12" s="20"/>
      <c r="S12" s="20"/>
      <c r="T12" s="20"/>
      <c r="U12" s="20"/>
      <c r="V12" s="20"/>
      <c r="W12" s="20"/>
      <c r="X12" s="20"/>
      <c r="Y12" s="20"/>
      <c r="Z12" s="20"/>
      <c r="AA12" s="20"/>
      <c r="AB12" s="20"/>
      <c r="AC12" s="20"/>
      <c r="AD12" s="18"/>
      <c r="AE12" s="19"/>
    </row>
    <row r="13" spans="1:31" x14ac:dyDescent="0.3">
      <c r="A13" s="14"/>
      <c r="B13" s="18"/>
      <c r="C13" s="6"/>
      <c r="D13" s="18"/>
      <c r="E13" s="18"/>
      <c r="F13" s="18"/>
      <c r="G13" s="18"/>
      <c r="H13" s="18"/>
      <c r="I13" s="7"/>
      <c r="J13" s="18"/>
      <c r="K13" s="18"/>
      <c r="L13" s="18"/>
      <c r="M13" s="18"/>
      <c r="N13" s="20">
        <v>15</v>
      </c>
      <c r="O13" s="20"/>
      <c r="P13" s="20"/>
      <c r="Q13" s="20"/>
      <c r="R13" s="20"/>
      <c r="S13" s="20"/>
      <c r="T13" s="20"/>
      <c r="U13" s="20"/>
      <c r="V13" s="20"/>
      <c r="W13" s="20"/>
      <c r="X13" s="20"/>
      <c r="Y13" s="20"/>
      <c r="Z13" s="20"/>
      <c r="AA13" s="20"/>
      <c r="AB13" s="20">
        <v>0.9</v>
      </c>
      <c r="AC13" s="20"/>
      <c r="AD13" s="18"/>
      <c r="AE13" s="19"/>
    </row>
    <row r="14" spans="1:31" x14ac:dyDescent="0.3">
      <c r="A14" s="14"/>
      <c r="B14" s="18"/>
      <c r="C14" s="6" t="s">
        <v>8</v>
      </c>
      <c r="D14" s="18"/>
      <c r="E14" s="18"/>
      <c r="F14" s="18"/>
      <c r="G14" s="18" t="s">
        <v>9</v>
      </c>
      <c r="H14" s="18"/>
      <c r="I14" s="7">
        <v>15</v>
      </c>
      <c r="J14" s="18"/>
      <c r="K14" s="18"/>
      <c r="L14" s="18"/>
      <c r="M14" s="18"/>
      <c r="N14" s="20">
        <v>30</v>
      </c>
      <c r="O14" s="20"/>
      <c r="P14" s="20"/>
      <c r="Q14" s="20"/>
      <c r="R14" s="20"/>
      <c r="S14" s="20"/>
      <c r="T14" s="20"/>
      <c r="U14" s="20"/>
      <c r="V14" s="20"/>
      <c r="W14" s="20"/>
      <c r="X14" s="20"/>
      <c r="Y14" s="20"/>
      <c r="Z14" s="20"/>
      <c r="AA14" s="20"/>
      <c r="AB14" s="20">
        <v>0.75</v>
      </c>
      <c r="AC14" s="20"/>
      <c r="AD14" s="18"/>
      <c r="AE14" s="19"/>
    </row>
    <row r="15" spans="1:31" x14ac:dyDescent="0.3">
      <c r="A15" s="14"/>
      <c r="B15" s="18"/>
      <c r="C15" s="6"/>
      <c r="D15" s="18">
        <v>50</v>
      </c>
      <c r="E15" s="18"/>
      <c r="F15" s="18"/>
      <c r="G15" s="18"/>
      <c r="H15" s="18"/>
      <c r="I15" s="7"/>
      <c r="J15" s="18"/>
      <c r="K15" s="18"/>
      <c r="L15" s="18"/>
      <c r="M15" s="18"/>
      <c r="N15" s="20">
        <v>75</v>
      </c>
      <c r="O15" s="20"/>
      <c r="P15" s="20"/>
      <c r="Q15" s="20"/>
      <c r="R15" s="20"/>
      <c r="S15" s="20"/>
      <c r="T15" s="20"/>
      <c r="U15" s="20"/>
      <c r="V15" s="20"/>
      <c r="W15" s="20"/>
      <c r="X15" s="20"/>
      <c r="Y15" s="20"/>
      <c r="Z15" s="20"/>
      <c r="AA15" s="20"/>
      <c r="AB15" s="20"/>
      <c r="AC15" s="20"/>
      <c r="AD15" s="18"/>
      <c r="AE15" s="19"/>
    </row>
    <row r="16" spans="1:31" x14ac:dyDescent="0.3">
      <c r="A16" s="14"/>
      <c r="B16" s="18"/>
      <c r="C16" s="8" t="s">
        <v>10</v>
      </c>
      <c r="D16" s="9"/>
      <c r="E16" s="9"/>
      <c r="F16" s="9"/>
      <c r="G16" s="9"/>
      <c r="H16" s="9"/>
      <c r="I16" s="10"/>
      <c r="J16" s="18"/>
      <c r="K16" s="18"/>
      <c r="L16" s="18"/>
      <c r="M16" s="18"/>
      <c r="N16" s="20">
        <v>95</v>
      </c>
      <c r="O16" s="20"/>
      <c r="P16" s="20"/>
      <c r="Q16" s="20"/>
      <c r="R16" s="20"/>
      <c r="S16" s="20"/>
      <c r="T16" s="20"/>
      <c r="U16" s="20"/>
      <c r="V16" s="20"/>
      <c r="W16" s="20"/>
      <c r="X16" s="20"/>
      <c r="Y16" s="20"/>
      <c r="Z16" s="20"/>
      <c r="AA16" s="20"/>
      <c r="AB16" s="20">
        <v>0.55000000000000004</v>
      </c>
      <c r="AC16" s="20"/>
      <c r="AD16" s="18"/>
      <c r="AE16" s="19"/>
    </row>
    <row r="17" spans="1:31" x14ac:dyDescent="0.3">
      <c r="A17" s="14"/>
      <c r="B17" s="18"/>
      <c r="C17" s="18" t="s">
        <v>11</v>
      </c>
      <c r="D17" s="18"/>
      <c r="E17" s="18"/>
      <c r="F17" s="18"/>
      <c r="G17" s="18"/>
      <c r="H17" s="18"/>
      <c r="I17" s="18"/>
      <c r="J17" s="18"/>
      <c r="K17" s="18"/>
      <c r="L17" s="18"/>
      <c r="M17" s="18"/>
      <c r="N17" s="20">
        <v>110</v>
      </c>
      <c r="O17" s="20"/>
      <c r="P17" s="20"/>
      <c r="Q17" s="20"/>
      <c r="R17" s="20"/>
      <c r="S17" s="20"/>
      <c r="T17" s="20"/>
      <c r="U17" s="20"/>
      <c r="V17" s="20"/>
      <c r="W17" s="20"/>
      <c r="X17" s="20"/>
      <c r="Y17" s="20"/>
      <c r="Z17" s="20"/>
      <c r="AA17" s="20"/>
      <c r="AB17" s="20">
        <v>0.45</v>
      </c>
      <c r="AC17" s="20"/>
      <c r="AD17" s="18"/>
      <c r="AE17" s="19"/>
    </row>
    <row r="18" spans="1:31" x14ac:dyDescent="0.3">
      <c r="A18" s="14"/>
      <c r="B18" s="18" t="s">
        <v>12</v>
      </c>
      <c r="C18" s="18"/>
      <c r="D18" s="18"/>
      <c r="E18" s="18"/>
      <c r="F18" s="18"/>
      <c r="G18" s="18"/>
      <c r="H18" s="18"/>
      <c r="I18" s="18"/>
      <c r="J18" s="18"/>
      <c r="K18" s="18"/>
      <c r="L18" s="18"/>
      <c r="M18" s="18"/>
      <c r="N18" s="20">
        <v>115</v>
      </c>
      <c r="O18" s="20"/>
      <c r="P18" s="20"/>
      <c r="Q18" s="20"/>
      <c r="R18" s="20"/>
      <c r="S18" s="20"/>
      <c r="T18" s="20"/>
      <c r="U18" s="20"/>
      <c r="V18" s="20"/>
      <c r="W18" s="20"/>
      <c r="X18" s="20"/>
      <c r="Y18" s="20"/>
      <c r="Z18" s="20"/>
      <c r="AA18" s="20"/>
      <c r="AB18" s="20">
        <v>0.4</v>
      </c>
      <c r="AC18" s="20"/>
      <c r="AD18" s="18"/>
      <c r="AE18" s="19"/>
    </row>
    <row r="19" spans="1:31" ht="42" x14ac:dyDescent="0.3">
      <c r="A19" s="14"/>
      <c r="B19" s="18" t="s">
        <v>13</v>
      </c>
      <c r="C19" s="21" t="s">
        <v>14</v>
      </c>
      <c r="D19" s="18" t="s">
        <v>15</v>
      </c>
      <c r="E19" s="18" t="s">
        <v>16</v>
      </c>
      <c r="F19" s="18"/>
      <c r="G19" s="18"/>
      <c r="H19" s="18"/>
      <c r="I19" s="18"/>
      <c r="J19" s="18"/>
      <c r="K19" s="18"/>
      <c r="L19" s="18"/>
      <c r="M19" s="18"/>
      <c r="N19" s="20">
        <v>135</v>
      </c>
      <c r="O19" s="20"/>
      <c r="P19" s="20"/>
      <c r="Q19" s="20"/>
      <c r="R19" s="20"/>
      <c r="S19" s="20"/>
      <c r="T19" s="20"/>
      <c r="U19" s="20"/>
      <c r="V19" s="20"/>
      <c r="W19" s="20"/>
      <c r="X19" s="20"/>
      <c r="Y19" s="20"/>
      <c r="Z19" s="20"/>
      <c r="AA19" s="20"/>
      <c r="AB19" s="20">
        <v>0.35</v>
      </c>
      <c r="AC19" s="20"/>
      <c r="AD19" s="18"/>
      <c r="AE19" s="19"/>
    </row>
    <row r="20" spans="1:31" x14ac:dyDescent="0.3">
      <c r="A20" s="14"/>
      <c r="B20" s="18">
        <v>0</v>
      </c>
      <c r="C20" s="18">
        <f>D12</f>
        <v>75</v>
      </c>
      <c r="D20" s="18">
        <f>IF(J20&lt;=O10,I14/(COS((B20*PI())/180)),O10/(COS(((90-B20)*PI())/180)))</f>
        <v>15</v>
      </c>
      <c r="E20" s="18">
        <f>B20/D20^2</f>
        <v>0</v>
      </c>
      <c r="F20" s="18"/>
      <c r="G20" s="18"/>
      <c r="H20" s="18"/>
      <c r="I20" s="18"/>
      <c r="J20" s="18">
        <v>0</v>
      </c>
      <c r="K20" s="18"/>
      <c r="L20" s="18"/>
      <c r="M20" s="18"/>
      <c r="N20" s="20">
        <v>150</v>
      </c>
      <c r="O20" s="20"/>
      <c r="P20" s="20"/>
      <c r="Q20" s="20"/>
      <c r="R20" s="20"/>
      <c r="S20" s="20"/>
      <c r="T20" s="20"/>
      <c r="U20" s="20"/>
      <c r="V20" s="20"/>
      <c r="W20" s="20"/>
      <c r="X20" s="20"/>
      <c r="Y20" s="20"/>
      <c r="Z20" s="20"/>
      <c r="AA20" s="20"/>
      <c r="AB20" s="20">
        <v>0.3</v>
      </c>
      <c r="AC20" s="20"/>
      <c r="AD20" s="18"/>
      <c r="AE20" s="19"/>
    </row>
    <row r="21" spans="1:31" x14ac:dyDescent="0.3">
      <c r="A21" s="14"/>
      <c r="B21" s="18">
        <v>5</v>
      </c>
      <c r="C21" s="18">
        <f>C20*AB13</f>
        <v>67.5</v>
      </c>
      <c r="D21" s="18">
        <f>IF(J21&lt;=O10,I14/(COS((B21*PI())/180)),O10/(COS(((90-B21)*PI())/180)))</f>
        <v>15.057297563150211</v>
      </c>
      <c r="E21" s="18">
        <f>C21/(D21^2)</f>
        <v>0.29772116295183121</v>
      </c>
      <c r="F21" s="18"/>
      <c r="G21" s="18"/>
      <c r="H21" s="18"/>
      <c r="I21" s="18"/>
      <c r="J21" s="18">
        <f>(I14)*(TAN((B21*PI())/180))</f>
        <v>1.3123299528888601</v>
      </c>
      <c r="K21" s="18"/>
      <c r="L21" s="18"/>
      <c r="M21" s="18"/>
      <c r="N21" s="20">
        <v>177</v>
      </c>
      <c r="O21" s="20"/>
      <c r="P21" s="20"/>
      <c r="Q21" s="20"/>
      <c r="R21" s="20"/>
      <c r="S21" s="20"/>
      <c r="T21" s="20"/>
      <c r="U21" s="20"/>
      <c r="V21" s="20"/>
      <c r="W21" s="20"/>
      <c r="X21" s="20"/>
      <c r="Y21" s="20"/>
      <c r="Z21" s="20"/>
      <c r="AA21" s="20"/>
      <c r="AB21" s="20">
        <v>0.25</v>
      </c>
      <c r="AC21" s="20"/>
      <c r="AD21" s="18"/>
      <c r="AE21" s="19"/>
    </row>
    <row r="22" spans="1:31" x14ac:dyDescent="0.3">
      <c r="A22" s="14"/>
      <c r="B22" s="18">
        <v>10</v>
      </c>
      <c r="C22" s="18">
        <f>C20*AB13</f>
        <v>67.5</v>
      </c>
      <c r="D22" s="18">
        <f>IF(J22&lt;=O10,I14/(COS((B22*PI())/180)),O10/(COS(((90-B22)*PI())/180)))</f>
        <v>15.231399178286175</v>
      </c>
      <c r="E22" s="18">
        <f>C22/D22^2</f>
        <v>0.29095389311788622</v>
      </c>
      <c r="F22" s="18"/>
      <c r="G22" s="18"/>
      <c r="H22" s="18"/>
      <c r="I22" s="18"/>
      <c r="J22" s="18">
        <f>(I14)*(TAN((B22*PI())/180))</f>
        <v>2.6449047106269745</v>
      </c>
      <c r="K22" s="18"/>
      <c r="L22" s="18"/>
      <c r="M22" s="18"/>
      <c r="N22" s="20">
        <v>185</v>
      </c>
      <c r="O22" s="20"/>
      <c r="P22" s="20"/>
      <c r="Q22" s="20"/>
      <c r="R22" s="20"/>
      <c r="S22" s="20"/>
      <c r="T22" s="20"/>
      <c r="U22" s="20"/>
      <c r="V22" s="20"/>
      <c r="W22" s="20"/>
      <c r="X22" s="20"/>
      <c r="Y22" s="20"/>
      <c r="Z22" s="20"/>
      <c r="AA22" s="20"/>
      <c r="AB22" s="20"/>
      <c r="AC22" s="20"/>
      <c r="AD22" s="18"/>
      <c r="AE22" s="19"/>
    </row>
    <row r="23" spans="1:31" x14ac:dyDescent="0.3">
      <c r="A23" s="14"/>
      <c r="B23" s="18">
        <v>15</v>
      </c>
      <c r="C23" s="18">
        <f>C20*AB13</f>
        <v>67.5</v>
      </c>
      <c r="D23" s="18">
        <f>IF(J23&lt;=O10,I14/(COS((B23*PI())/180)),O10/(COS(((90-B23)*PI())/180)))</f>
        <v>15.529142706151246</v>
      </c>
      <c r="E23" s="18">
        <f>C23/D23^2</f>
        <v>0.27990381056766578</v>
      </c>
      <c r="F23" s="18"/>
      <c r="G23" s="18"/>
      <c r="H23" s="18"/>
      <c r="I23" s="18"/>
      <c r="J23" s="18">
        <f>(I14)*(TAN((B23*PI())/180))</f>
        <v>4.0192378864668408</v>
      </c>
      <c r="K23" s="18"/>
      <c r="L23" s="18"/>
      <c r="M23" s="18"/>
      <c r="N23" s="18"/>
      <c r="O23" s="18"/>
      <c r="P23" s="18"/>
      <c r="Q23" s="18"/>
      <c r="R23" s="18"/>
      <c r="S23" s="18"/>
      <c r="T23" s="18"/>
      <c r="U23" s="18"/>
      <c r="V23" s="18"/>
      <c r="W23" s="18"/>
      <c r="X23" s="18"/>
      <c r="Y23" s="18"/>
      <c r="Z23" s="18"/>
      <c r="AA23" s="18"/>
      <c r="AB23" s="18"/>
      <c r="AC23" s="18"/>
      <c r="AD23" s="18"/>
      <c r="AE23" s="19"/>
    </row>
    <row r="24" spans="1:31" x14ac:dyDescent="0.3">
      <c r="A24" s="14"/>
      <c r="B24" s="18">
        <v>20</v>
      </c>
      <c r="C24" s="18">
        <f>C20*AB13</f>
        <v>67.5</v>
      </c>
      <c r="D24" s="18">
        <f>IF(J24&lt;=O10,I14/(COS((B24*PI())/180)),O10/(COS(((90-B24)*PI())/180)))</f>
        <v>15.962666587138681</v>
      </c>
      <c r="E24" s="18">
        <f t="shared" ref="E24:E38" si="0">C24/D24^2</f>
        <v>0.26490666646784672</v>
      </c>
      <c r="F24" s="18"/>
      <c r="G24" s="18"/>
      <c r="H24" s="18"/>
      <c r="I24" s="18"/>
      <c r="J24" s="18">
        <f>(I14)*(TAN((B24*PI())/180))</f>
        <v>5.4595535139930353</v>
      </c>
      <c r="K24" s="18"/>
      <c r="L24" s="18"/>
      <c r="M24" s="18"/>
      <c r="N24" s="18"/>
      <c r="O24" s="18"/>
      <c r="P24" s="18"/>
      <c r="Q24" s="18"/>
      <c r="R24" s="18"/>
      <c r="S24" s="18"/>
      <c r="T24" s="18"/>
      <c r="U24" s="18"/>
      <c r="V24" s="18"/>
      <c r="W24" s="18"/>
      <c r="X24" s="18"/>
      <c r="Y24" s="18"/>
      <c r="Z24" s="18"/>
      <c r="AA24" s="18"/>
      <c r="AB24" s="18"/>
      <c r="AC24" s="18"/>
      <c r="AD24" s="18"/>
      <c r="AE24" s="19"/>
    </row>
    <row r="25" spans="1:31" x14ac:dyDescent="0.3">
      <c r="A25" s="14"/>
      <c r="B25" s="18">
        <v>25</v>
      </c>
      <c r="C25" s="18">
        <f>C20*AB13</f>
        <v>67.5</v>
      </c>
      <c r="D25" s="18">
        <f>IF(J25&lt;=O10,I14/(COS((B25*PI())/180)),O10/(COS(((90-B25)*PI())/180)))</f>
        <v>16.550668784437377</v>
      </c>
      <c r="E25" s="18">
        <f t="shared" si="0"/>
        <v>0.24641814145298085</v>
      </c>
      <c r="F25" s="18"/>
      <c r="G25" s="18"/>
      <c r="H25" s="18"/>
      <c r="I25" s="18"/>
      <c r="J25" s="18">
        <f>(I14)*(TAN((B25*PI())/180))</f>
        <v>6.9946148723249788</v>
      </c>
      <c r="K25" s="18"/>
      <c r="L25" s="18"/>
      <c r="M25" s="18"/>
      <c r="N25" s="18"/>
      <c r="O25" s="18"/>
      <c r="P25" s="18"/>
      <c r="Q25" s="18"/>
      <c r="R25" s="18"/>
      <c r="S25" s="18"/>
      <c r="T25" s="18"/>
      <c r="U25" s="18"/>
      <c r="V25" s="18"/>
      <c r="W25" s="18"/>
      <c r="X25" s="18"/>
      <c r="Y25" s="18"/>
      <c r="Z25" s="18"/>
      <c r="AA25" s="18"/>
      <c r="AB25" s="18"/>
      <c r="AC25" s="18"/>
      <c r="AD25" s="18"/>
      <c r="AE25" s="19"/>
    </row>
    <row r="26" spans="1:31" x14ac:dyDescent="0.3">
      <c r="A26" s="14"/>
      <c r="B26" s="18">
        <v>30</v>
      </c>
      <c r="C26" s="18">
        <f>C20*AB14</f>
        <v>56.25</v>
      </c>
      <c r="D26" s="18">
        <f>IF(J26&lt;=O10,I14/(COS((B26*PI())/180)),O10/(COS(((90-B26)*PI())/180)))</f>
        <v>17.320508075688771</v>
      </c>
      <c r="E26" s="18">
        <f t="shared" si="0"/>
        <v>0.18750000000000003</v>
      </c>
      <c r="F26" s="18"/>
      <c r="G26" s="18"/>
      <c r="H26" s="18"/>
      <c r="I26" s="18"/>
      <c r="J26" s="18">
        <f>(I14)*(TAN((B25*PI())/180))</f>
        <v>6.9946148723249788</v>
      </c>
      <c r="K26" s="18"/>
      <c r="L26" s="18"/>
      <c r="M26" s="18"/>
      <c r="N26" s="18"/>
      <c r="O26" s="18"/>
      <c r="P26" s="18"/>
      <c r="Q26" s="18"/>
      <c r="R26" s="18"/>
      <c r="S26" s="18"/>
      <c r="T26" s="18"/>
      <c r="U26" s="18"/>
      <c r="V26" s="18"/>
      <c r="W26" s="18"/>
      <c r="X26" s="18"/>
      <c r="Y26" s="18"/>
      <c r="Z26" s="18"/>
      <c r="AA26" s="18"/>
      <c r="AB26" s="18"/>
      <c r="AC26" s="18"/>
      <c r="AD26" s="18"/>
      <c r="AE26" s="19"/>
    </row>
    <row r="27" spans="1:31" x14ac:dyDescent="0.3">
      <c r="A27" s="14"/>
      <c r="B27" s="18">
        <v>35</v>
      </c>
      <c r="C27" s="18">
        <f>C20*AB14</f>
        <v>56.25</v>
      </c>
      <c r="D27" s="18">
        <f>IF(J27&lt;=O10,I14/(COS((B27*PI())/180)),O10/(COS(((90-B27)*PI())/180)))</f>
        <v>18.311618831421839</v>
      </c>
      <c r="E27" s="18">
        <f t="shared" si="0"/>
        <v>0.16775251791570861</v>
      </c>
      <c r="F27" s="18"/>
      <c r="G27" s="18"/>
      <c r="H27" s="18"/>
      <c r="I27" s="18"/>
      <c r="J27" s="18">
        <f>(I14)*(TAN((B27*PI())/180))</f>
        <v>10.503113073145645</v>
      </c>
      <c r="K27" s="18"/>
      <c r="L27" s="18"/>
      <c r="M27" s="18"/>
      <c r="N27" s="18"/>
      <c r="O27" s="18"/>
      <c r="P27" s="18"/>
      <c r="Q27" s="18"/>
      <c r="R27" s="18"/>
      <c r="S27" s="18"/>
      <c r="T27" s="18"/>
      <c r="U27" s="18"/>
      <c r="V27" s="18"/>
      <c r="W27" s="18"/>
      <c r="X27" s="18"/>
      <c r="Y27" s="18"/>
      <c r="Z27" s="18"/>
      <c r="AA27" s="18"/>
      <c r="AB27" s="18"/>
      <c r="AC27" s="18"/>
      <c r="AD27" s="18"/>
      <c r="AE27" s="19"/>
    </row>
    <row r="28" spans="1:31" x14ac:dyDescent="0.3">
      <c r="A28" s="14"/>
      <c r="B28" s="18">
        <v>40</v>
      </c>
      <c r="C28" s="18">
        <f>C20*AB14</f>
        <v>56.25</v>
      </c>
      <c r="D28" s="18">
        <f>IF(J28&lt;=O10,I14/(COS((B28*PI())/180)),O10/(COS(((90-B28)*PI())/180)))</f>
        <v>19.581109339984181</v>
      </c>
      <c r="E28" s="18">
        <f t="shared" si="0"/>
        <v>0.14670602220836626</v>
      </c>
      <c r="F28" s="18"/>
      <c r="G28" s="18"/>
      <c r="H28" s="18"/>
      <c r="I28" s="18"/>
      <c r="J28" s="18">
        <f>(I14)*(TAN((B28*PI())/180))</f>
        <v>12.586494467659199</v>
      </c>
      <c r="K28" s="18"/>
      <c r="L28" s="18"/>
      <c r="M28" s="18"/>
      <c r="N28" s="18"/>
      <c r="O28" s="18"/>
      <c r="P28" s="18"/>
      <c r="Q28" s="18"/>
      <c r="R28" s="18"/>
      <c r="S28" s="18"/>
      <c r="T28" s="18"/>
      <c r="U28" s="18"/>
      <c r="V28" s="18"/>
      <c r="W28" s="18"/>
      <c r="X28" s="18"/>
      <c r="Y28" s="18"/>
      <c r="Z28" s="18"/>
      <c r="AA28" s="18"/>
      <c r="AB28" s="18"/>
      <c r="AC28" s="18"/>
      <c r="AD28" s="18"/>
      <c r="AE28" s="19"/>
    </row>
    <row r="29" spans="1:31" x14ac:dyDescent="0.3">
      <c r="A29" s="14"/>
      <c r="B29" s="18">
        <v>45</v>
      </c>
      <c r="C29" s="18">
        <f>C20*AB14</f>
        <v>56.25</v>
      </c>
      <c r="D29" s="18">
        <f>IF(J29&lt;=O10,I14/(COS((B29*PI())/180)),O10/(COS(((90-B29)*PI())/180)))</f>
        <v>21.213203435596423</v>
      </c>
      <c r="E29" s="18">
        <f t="shared" si="0"/>
        <v>0.12500000000000003</v>
      </c>
      <c r="F29" s="18"/>
      <c r="G29" s="18"/>
      <c r="H29" s="18"/>
      <c r="I29" s="18"/>
      <c r="J29" s="18">
        <f>(I14)*(TAN((B29*PI())/180))</f>
        <v>14.999999999999998</v>
      </c>
      <c r="K29" s="18"/>
      <c r="L29" s="18"/>
      <c r="M29" s="18"/>
      <c r="N29" s="18"/>
      <c r="O29" s="18"/>
      <c r="P29" s="18"/>
      <c r="Q29" s="18"/>
      <c r="R29" s="18"/>
      <c r="S29" s="18"/>
      <c r="T29" s="18"/>
      <c r="U29" s="18"/>
      <c r="V29" s="18"/>
      <c r="W29" s="18"/>
      <c r="X29" s="18"/>
      <c r="Y29" s="18"/>
      <c r="Z29" s="18"/>
      <c r="AA29" s="18"/>
      <c r="AB29" s="18"/>
      <c r="AC29" s="18"/>
      <c r="AD29" s="18"/>
      <c r="AE29" s="19"/>
    </row>
    <row r="30" spans="1:31" x14ac:dyDescent="0.3">
      <c r="A30" s="14"/>
      <c r="B30" s="18">
        <v>50</v>
      </c>
      <c r="C30" s="18">
        <f>C20*AB16</f>
        <v>41.25</v>
      </c>
      <c r="D30" s="18">
        <f>IF(J30&lt;=O10,I14/(COS((B30*PI())/180)),O10/(COS(((90-B30)*PI())/180)))</f>
        <v>23.335857402906182</v>
      </c>
      <c r="E30" s="18">
        <f t="shared" si="0"/>
        <v>7.5748917047198064E-2</v>
      </c>
      <c r="F30" s="18"/>
      <c r="G30" s="18"/>
      <c r="H30" s="18"/>
      <c r="I30" s="18"/>
      <c r="J30" s="18">
        <f>(I14)*(TAN((B30*PI())/180))</f>
        <v>17.876303888913149</v>
      </c>
      <c r="K30" s="18"/>
      <c r="L30" s="18"/>
      <c r="M30" s="18"/>
      <c r="N30" s="18"/>
      <c r="O30" s="18"/>
      <c r="P30" s="18"/>
      <c r="Q30" s="18"/>
      <c r="R30" s="18"/>
      <c r="S30" s="18"/>
      <c r="T30" s="18"/>
      <c r="U30" s="18"/>
      <c r="V30" s="18"/>
      <c r="W30" s="18"/>
      <c r="X30" s="18"/>
      <c r="Y30" s="18"/>
      <c r="Z30" s="18"/>
      <c r="AA30" s="18"/>
      <c r="AB30" s="18"/>
      <c r="AC30" s="18"/>
      <c r="AD30" s="18"/>
      <c r="AE30" s="19"/>
    </row>
    <row r="31" spans="1:31" x14ac:dyDescent="0.3">
      <c r="A31" s="14"/>
      <c r="B31" s="18">
        <v>55</v>
      </c>
      <c r="C31" s="18">
        <f>C20*AB17</f>
        <v>33.75</v>
      </c>
      <c r="D31" s="18">
        <f>IF(J31&lt;=O10,I14/(COS((B31*PI())/180)),O10/(COS(((90-B31)*PI())/180)))</f>
        <v>26.151701934316467</v>
      </c>
      <c r="E31" s="18">
        <f t="shared" si="0"/>
        <v>4.9348489250574855E-2</v>
      </c>
      <c r="F31" s="18"/>
      <c r="G31" s="18"/>
      <c r="H31" s="18"/>
      <c r="I31" s="18"/>
      <c r="J31" s="18">
        <f>(I14)*(TAN((B31*PI())/180))</f>
        <v>21.422220101131717</v>
      </c>
      <c r="K31" s="18"/>
      <c r="L31" s="18"/>
      <c r="M31" s="18"/>
      <c r="N31" s="18"/>
      <c r="O31" s="18"/>
      <c r="P31" s="18"/>
      <c r="Q31" s="18"/>
      <c r="R31" s="18"/>
      <c r="S31" s="18"/>
      <c r="T31" s="18"/>
      <c r="U31" s="18"/>
      <c r="V31" s="18"/>
      <c r="W31" s="18"/>
      <c r="X31" s="18"/>
      <c r="Y31" s="18"/>
      <c r="Z31" s="18"/>
      <c r="AA31" s="18"/>
      <c r="AB31" s="18"/>
      <c r="AC31" s="18"/>
      <c r="AD31" s="18"/>
      <c r="AE31" s="19"/>
    </row>
    <row r="32" spans="1:31" x14ac:dyDescent="0.3">
      <c r="A32" s="14"/>
      <c r="B32" s="18">
        <v>60</v>
      </c>
      <c r="C32" s="18">
        <f>C20*AB18</f>
        <v>30</v>
      </c>
      <c r="D32" s="18">
        <f>IF(J32&lt;=O10,I14/(COS((B32*PI())/180)),O10/(COS(((90-B32)*PI())/180)))</f>
        <v>28.867513459481287</v>
      </c>
      <c r="E32" s="18">
        <f t="shared" si="0"/>
        <v>3.6000000000000004E-2</v>
      </c>
      <c r="F32" s="18"/>
      <c r="G32" s="18"/>
      <c r="H32" s="18"/>
      <c r="I32" s="18"/>
      <c r="J32" s="18">
        <f>(I14)*(TAN((B32*PI())/180))</f>
        <v>25.980762113533153</v>
      </c>
      <c r="K32" s="18"/>
      <c r="L32" s="18"/>
      <c r="M32" s="18"/>
      <c r="N32" s="18"/>
      <c r="O32" s="18"/>
      <c r="P32" s="18"/>
      <c r="Q32" s="18"/>
      <c r="R32" s="18"/>
      <c r="S32" s="18"/>
      <c r="T32" s="18"/>
      <c r="U32" s="18"/>
      <c r="V32" s="18"/>
      <c r="W32" s="18"/>
      <c r="X32" s="18"/>
      <c r="Y32" s="18"/>
      <c r="Z32" s="18"/>
      <c r="AA32" s="18"/>
      <c r="AB32" s="18"/>
      <c r="AC32" s="18"/>
      <c r="AD32" s="18"/>
      <c r="AE32" s="19"/>
    </row>
    <row r="33" spans="1:31" x14ac:dyDescent="0.3">
      <c r="A33" s="14"/>
      <c r="B33" s="18">
        <v>65</v>
      </c>
      <c r="C33" s="18">
        <f>C20*AB19</f>
        <v>26.25</v>
      </c>
      <c r="D33" s="18">
        <f>IF(J33&lt;=O10,I14/(COS((B33*PI())/180)),O10/(COS(((90-B33)*PI())/180)))</f>
        <v>27.584447974062293</v>
      </c>
      <c r="E33" s="18">
        <f t="shared" si="0"/>
        <v>3.4498539803417327E-2</v>
      </c>
      <c r="F33" s="18"/>
      <c r="G33" s="18"/>
      <c r="H33" s="18"/>
      <c r="I33" s="18"/>
      <c r="J33" s="18">
        <f>(I14)*(TAN((B33*PI())/180))</f>
        <v>32.167603807643381</v>
      </c>
      <c r="K33" s="18"/>
      <c r="L33" s="18"/>
      <c r="M33" s="18"/>
      <c r="N33" s="18"/>
      <c r="O33" s="18"/>
      <c r="P33" s="18"/>
      <c r="Q33" s="18"/>
      <c r="R33" s="18"/>
      <c r="S33" s="18"/>
      <c r="T33" s="18"/>
      <c r="U33" s="18"/>
      <c r="V33" s="18"/>
      <c r="W33" s="18"/>
      <c r="X33" s="18"/>
      <c r="Y33" s="18"/>
      <c r="Z33" s="18"/>
      <c r="AA33" s="18"/>
      <c r="AB33" s="18"/>
      <c r="AC33" s="18"/>
      <c r="AD33" s="18"/>
      <c r="AE33" s="19"/>
    </row>
    <row r="34" spans="1:31" x14ac:dyDescent="0.3">
      <c r="A34" s="14"/>
      <c r="B34" s="18">
        <v>70</v>
      </c>
      <c r="C34" s="18">
        <f>C20*AB19</f>
        <v>26.25</v>
      </c>
      <c r="D34" s="18">
        <f>IF(J34&lt;=O10,I14/(COS((B34*PI())/180)),O10/(COS(((90-B34)*PI())/180)))</f>
        <v>26.604444311897801</v>
      </c>
      <c r="E34" s="18">
        <f t="shared" si="0"/>
        <v>3.7086933305498546E-2</v>
      </c>
      <c r="F34" s="18"/>
      <c r="G34" s="18"/>
      <c r="H34" s="18"/>
      <c r="I34" s="18"/>
      <c r="J34" s="18">
        <f>(I14)*(TAN((B34*PI())/180))</f>
        <v>41.212161291819328</v>
      </c>
      <c r="K34" s="18"/>
      <c r="L34" s="18"/>
      <c r="M34" s="18"/>
      <c r="N34" s="18"/>
      <c r="O34" s="18"/>
      <c r="P34" s="18"/>
      <c r="Q34" s="18"/>
      <c r="R34" s="18"/>
      <c r="S34" s="18"/>
      <c r="T34" s="18"/>
      <c r="U34" s="18"/>
      <c r="V34" s="18"/>
      <c r="W34" s="18"/>
      <c r="X34" s="18"/>
      <c r="Y34" s="18"/>
      <c r="Z34" s="18"/>
      <c r="AA34" s="18"/>
      <c r="AB34" s="18"/>
      <c r="AC34" s="18"/>
      <c r="AD34" s="18"/>
      <c r="AE34" s="19"/>
    </row>
    <row r="35" spans="1:31" x14ac:dyDescent="0.3">
      <c r="A35" s="14"/>
      <c r="B35" s="18">
        <v>75</v>
      </c>
      <c r="C35" s="18">
        <f>C20*AB20</f>
        <v>22.5</v>
      </c>
      <c r="D35" s="18">
        <f>IF(J35&lt;=O10,I14/(COS((B35*PI())/180)),O10/(COS(((90-B35)*PI())/180)))</f>
        <v>25.881904510252074</v>
      </c>
      <c r="E35" s="18">
        <f t="shared" si="0"/>
        <v>3.3588457268119896E-2</v>
      </c>
      <c r="F35" s="18"/>
      <c r="G35" s="18"/>
      <c r="H35" s="18"/>
      <c r="I35" s="18"/>
      <c r="J35" s="18">
        <f>(I14)*(TAN((B35*PI())/180))</f>
        <v>55.980762113533167</v>
      </c>
      <c r="K35" s="18"/>
      <c r="L35" s="18"/>
      <c r="M35" s="18"/>
      <c r="N35" s="18"/>
      <c r="O35" s="18"/>
      <c r="P35" s="18"/>
      <c r="Q35" s="18"/>
      <c r="R35" s="18"/>
      <c r="S35" s="18"/>
      <c r="T35" s="18"/>
      <c r="U35" s="18"/>
      <c r="V35" s="18"/>
      <c r="W35" s="18"/>
      <c r="X35" s="18"/>
      <c r="Y35" s="18"/>
      <c r="Z35" s="18"/>
      <c r="AA35" s="18"/>
      <c r="AB35" s="18"/>
      <c r="AC35" s="18"/>
      <c r="AD35" s="18"/>
      <c r="AE35" s="19"/>
    </row>
    <row r="36" spans="1:31" x14ac:dyDescent="0.3">
      <c r="A36" s="14"/>
      <c r="B36" s="18">
        <v>80</v>
      </c>
      <c r="C36" s="18">
        <f>C20*AB20</f>
        <v>22.5</v>
      </c>
      <c r="D36" s="18">
        <f>IF(J36&lt;=O10,I14/(COS((B36*PI())/180)),O10/(COS(((90-B36)*PI())/180)))</f>
        <v>25.385665297143625</v>
      </c>
      <c r="E36" s="18">
        <f t="shared" si="0"/>
        <v>3.4914467174146348E-2</v>
      </c>
      <c r="F36" s="18"/>
      <c r="G36" s="18"/>
      <c r="H36" s="18"/>
      <c r="I36" s="18"/>
      <c r="J36" s="18">
        <f>(I14)*(TAN((B36*PI())/180))</f>
        <v>85.069227294265602</v>
      </c>
      <c r="K36" s="18"/>
      <c r="L36" s="18"/>
      <c r="M36" s="18"/>
      <c r="N36" s="18"/>
      <c r="O36" s="18"/>
      <c r="P36" s="18"/>
      <c r="Q36" s="18"/>
      <c r="R36" s="18"/>
      <c r="S36" s="18"/>
      <c r="T36" s="18"/>
      <c r="U36" s="18"/>
      <c r="V36" s="18"/>
      <c r="W36" s="18"/>
      <c r="X36" s="18"/>
      <c r="Y36" s="18"/>
      <c r="Z36" s="18"/>
      <c r="AA36" s="18"/>
      <c r="AB36" s="18"/>
      <c r="AC36" s="18"/>
      <c r="AD36" s="18"/>
      <c r="AE36" s="19"/>
    </row>
    <row r="37" spans="1:31" x14ac:dyDescent="0.3">
      <c r="A37" s="14"/>
      <c r="B37" s="18">
        <v>85</v>
      </c>
      <c r="C37" s="18">
        <f>C20*AB21</f>
        <v>18.75</v>
      </c>
      <c r="D37" s="18">
        <f>IF(J37&lt;=O10,I14/(COS((B37*PI())/180)),O10/(COS(((90-B37)*PI())/180)))</f>
        <v>25.095495938583685</v>
      </c>
      <c r="E37" s="18">
        <f t="shared" si="0"/>
        <v>2.9772116295183119E-2</v>
      </c>
      <c r="F37" s="18"/>
      <c r="G37" s="18"/>
      <c r="H37" s="18"/>
      <c r="I37" s="18"/>
      <c r="J37" s="18">
        <f>(I14)*(TAN((B37*PI())/180))</f>
        <v>171.45078454142023</v>
      </c>
      <c r="K37" s="18"/>
      <c r="L37" s="18"/>
      <c r="M37" s="18"/>
      <c r="N37" s="18"/>
      <c r="O37" s="18"/>
      <c r="P37" s="18"/>
      <c r="Q37" s="18"/>
      <c r="R37" s="18"/>
      <c r="S37" s="18"/>
      <c r="T37" s="18"/>
      <c r="U37" s="18"/>
      <c r="V37" s="18"/>
      <c r="W37" s="18"/>
      <c r="X37" s="18"/>
      <c r="Y37" s="18"/>
      <c r="Z37" s="18"/>
      <c r="AA37" s="18"/>
      <c r="AB37" s="18"/>
      <c r="AC37" s="18"/>
      <c r="AD37" s="18"/>
      <c r="AE37" s="19"/>
    </row>
    <row r="38" spans="1:31" x14ac:dyDescent="0.3">
      <c r="A38" s="14"/>
      <c r="B38" s="18">
        <v>90</v>
      </c>
      <c r="C38" s="18">
        <f>C20*AB21</f>
        <v>18.75</v>
      </c>
      <c r="D38" s="18">
        <f>IF(J38&lt;=O10,I14/(COS((B38*PI())/180)),O10/(COS(((90-B38)*PI())/180)))</f>
        <v>25</v>
      </c>
      <c r="E38" s="18">
        <f t="shared" si="0"/>
        <v>0.03</v>
      </c>
      <c r="F38" s="18"/>
      <c r="G38" s="18"/>
      <c r="H38" s="18"/>
      <c r="I38" s="18"/>
      <c r="J38" s="18">
        <f>(I14)*(TAN((B38*PI())/180))</f>
        <v>2.4486828416428608E+17</v>
      </c>
      <c r="K38" s="18"/>
      <c r="L38" s="18"/>
      <c r="M38" s="18"/>
      <c r="N38" s="18"/>
      <c r="O38" s="18"/>
      <c r="P38" s="18"/>
      <c r="Q38" s="18"/>
      <c r="R38" s="18"/>
      <c r="S38" s="18"/>
      <c r="T38" s="18"/>
      <c r="U38" s="18"/>
      <c r="V38" s="18"/>
      <c r="W38" s="18"/>
      <c r="X38" s="18"/>
      <c r="Y38" s="18"/>
      <c r="Z38" s="18"/>
      <c r="AA38" s="18"/>
      <c r="AB38" s="18"/>
      <c r="AC38" s="18"/>
      <c r="AD38" s="18"/>
      <c r="AE38" s="19"/>
    </row>
    <row r="39" spans="1:31" x14ac:dyDescent="0.3">
      <c r="A39" s="14"/>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9"/>
    </row>
    <row r="40" spans="1:31" x14ac:dyDescent="0.3">
      <c r="A40" s="14"/>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9"/>
    </row>
    <row r="41" spans="1:31" ht="15" customHeight="1" x14ac:dyDescent="0.3">
      <c r="A41" s="14"/>
      <c r="B41" s="34" t="s">
        <v>17</v>
      </c>
      <c r="C41" s="35"/>
      <c r="D41" s="25"/>
      <c r="E41" s="25"/>
      <c r="F41" s="25"/>
      <c r="G41" s="25"/>
      <c r="H41" s="25"/>
      <c r="I41" s="25"/>
      <c r="J41" s="26"/>
      <c r="K41" s="18"/>
      <c r="L41" s="18"/>
      <c r="M41" s="18"/>
      <c r="N41" s="18"/>
      <c r="O41" s="18"/>
      <c r="P41" s="18"/>
      <c r="Q41" s="18"/>
      <c r="R41" s="18"/>
      <c r="S41" s="18"/>
      <c r="T41" s="18"/>
      <c r="U41" s="18"/>
      <c r="V41" s="18"/>
      <c r="W41" s="18"/>
      <c r="X41" s="18"/>
      <c r="Y41" s="18"/>
      <c r="Z41" s="18"/>
      <c r="AA41" s="18"/>
      <c r="AB41" s="18"/>
      <c r="AC41" s="18"/>
      <c r="AD41" s="18"/>
      <c r="AE41" s="19"/>
    </row>
    <row r="42" spans="1:31" x14ac:dyDescent="0.3">
      <c r="A42" s="14"/>
      <c r="B42" s="29" t="s">
        <v>18</v>
      </c>
      <c r="C42" s="30"/>
      <c r="D42" s="30"/>
      <c r="E42" s="30"/>
      <c r="F42" s="30"/>
      <c r="G42" s="30"/>
      <c r="H42" s="30"/>
      <c r="I42" s="30"/>
      <c r="J42" s="31"/>
      <c r="K42" s="18"/>
      <c r="L42" s="18"/>
      <c r="M42" s="18"/>
      <c r="N42" s="18"/>
      <c r="O42" s="18"/>
      <c r="P42" s="18"/>
      <c r="Q42" s="18"/>
      <c r="R42" s="18"/>
      <c r="S42" s="18"/>
      <c r="T42" s="18"/>
      <c r="U42" s="18"/>
      <c r="V42" s="18"/>
      <c r="W42" s="18"/>
      <c r="X42" s="18"/>
      <c r="Y42" s="18"/>
      <c r="Z42" s="18"/>
      <c r="AA42" s="18"/>
      <c r="AB42" s="18"/>
      <c r="AC42" s="18"/>
      <c r="AD42" s="18"/>
      <c r="AE42" s="19"/>
    </row>
    <row r="43" spans="1:31" x14ac:dyDescent="0.3">
      <c r="A43" s="14"/>
      <c r="B43" s="29" t="s">
        <v>19</v>
      </c>
      <c r="C43" s="30"/>
      <c r="D43" s="30"/>
      <c r="E43" s="30"/>
      <c r="F43" s="30"/>
      <c r="G43" s="30"/>
      <c r="H43" s="30"/>
      <c r="I43" s="30"/>
      <c r="J43" s="31"/>
      <c r="K43" s="18"/>
      <c r="L43" s="18"/>
      <c r="M43" s="18"/>
      <c r="N43" s="18"/>
      <c r="O43" s="18"/>
      <c r="P43" s="18"/>
      <c r="Q43" s="18"/>
      <c r="R43" s="18"/>
      <c r="S43" s="18"/>
      <c r="T43" s="18"/>
      <c r="U43" s="18"/>
      <c r="V43" s="18"/>
      <c r="W43" s="18"/>
      <c r="X43" s="18"/>
      <c r="Y43" s="18"/>
      <c r="Z43" s="18"/>
      <c r="AA43" s="18"/>
      <c r="AB43" s="18"/>
      <c r="AC43" s="18"/>
      <c r="AD43" s="18"/>
      <c r="AE43" s="19"/>
    </row>
    <row r="44" spans="1:31" x14ac:dyDescent="0.3">
      <c r="A44" s="14"/>
      <c r="B44" s="29" t="s">
        <v>20</v>
      </c>
      <c r="C44" s="30"/>
      <c r="D44" s="30"/>
      <c r="E44" s="30"/>
      <c r="F44" s="30"/>
      <c r="G44" s="30"/>
      <c r="H44" s="30"/>
      <c r="I44" s="30"/>
      <c r="J44" s="31"/>
      <c r="K44" s="18"/>
      <c r="L44" s="18"/>
      <c r="M44" s="18"/>
      <c r="N44" s="18"/>
      <c r="O44" s="18"/>
      <c r="P44" s="18"/>
      <c r="Q44" s="18"/>
      <c r="R44" s="18"/>
      <c r="S44" s="18"/>
      <c r="T44" s="18"/>
      <c r="U44" s="18"/>
      <c r="V44" s="18"/>
      <c r="W44" s="18"/>
      <c r="X44" s="18"/>
      <c r="Y44" s="18"/>
      <c r="Z44" s="18"/>
      <c r="AA44" s="18"/>
      <c r="AB44" s="18"/>
      <c r="AC44" s="18"/>
      <c r="AD44" s="18"/>
      <c r="AE44" s="19"/>
    </row>
    <row r="45" spans="1:31" x14ac:dyDescent="0.3">
      <c r="A45" s="14"/>
      <c r="B45" s="27"/>
      <c r="C45" s="28"/>
      <c r="D45" s="23"/>
      <c r="E45" s="23"/>
      <c r="F45" s="23"/>
      <c r="G45" s="23"/>
      <c r="H45" s="23"/>
      <c r="I45" s="23"/>
      <c r="J45" s="24"/>
      <c r="K45" s="18"/>
      <c r="L45" s="18"/>
      <c r="M45" s="18"/>
      <c r="N45" s="18"/>
      <c r="O45" s="18"/>
      <c r="P45" s="18"/>
      <c r="Q45" s="18"/>
      <c r="R45" s="18"/>
      <c r="S45" s="18"/>
      <c r="T45" s="18"/>
      <c r="U45" s="18"/>
      <c r="V45" s="18"/>
      <c r="W45" s="18"/>
      <c r="X45" s="18"/>
      <c r="Y45" s="18"/>
      <c r="Z45" s="18"/>
      <c r="AA45" s="18"/>
      <c r="AB45" s="18"/>
      <c r="AC45" s="18"/>
      <c r="AD45" s="18"/>
      <c r="AE45" s="19"/>
    </row>
    <row r="46" spans="1:31" x14ac:dyDescent="0.3">
      <c r="A46" s="14"/>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9"/>
    </row>
    <row r="47" spans="1:31" x14ac:dyDescent="0.3">
      <c r="A47" s="14"/>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9"/>
    </row>
    <row r="48" spans="1:31" x14ac:dyDescent="0.3">
      <c r="A48" s="14"/>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9"/>
    </row>
    <row r="49" spans="1:31" x14ac:dyDescent="0.3">
      <c r="A49" s="22"/>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4"/>
    </row>
    <row r="50" spans="1:31" x14ac:dyDescent="0.3">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row>
    <row r="51" spans="1:31" x14ac:dyDescent="0.3">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row>
    <row r="52" spans="1:31" x14ac:dyDescent="0.3">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row>
    <row r="53" spans="1:31" x14ac:dyDescent="0.3">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row>
  </sheetData>
  <mergeCells count="10">
    <mergeCell ref="B45:C45"/>
    <mergeCell ref="B42:J42"/>
    <mergeCell ref="B43:J43"/>
    <mergeCell ref="B44:J44"/>
    <mergeCell ref="B4:M4"/>
    <mergeCell ref="B5:M5"/>
    <mergeCell ref="B6:M6"/>
    <mergeCell ref="B7:M7"/>
    <mergeCell ref="B8:M8"/>
    <mergeCell ref="B41:C41"/>
  </mergeCells>
  <dataValidations count="1">
    <dataValidation type="list" allowBlank="1" showInputMessage="1" showErrorMessage="1" sqref="D12" xr:uid="{BB4F26F0-468B-4E9C-AEB6-934949CB0D1E}">
      <formula1>$N$13:$N$22</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Strobe Coverage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Judson, Dave</dc:creator>
  <cp:keywords/>
  <dc:description/>
  <cp:lastModifiedBy>Brooks, Hannah</cp:lastModifiedBy>
  <cp:revision/>
  <dcterms:created xsi:type="dcterms:W3CDTF">2021-10-21T14:52:15Z</dcterms:created>
  <dcterms:modified xsi:type="dcterms:W3CDTF">2022-01-14T23:01:54Z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46e5e1-5d42-4630-bacd-c69bfdcbd5e8_Enabled">
    <vt:lpwstr>true</vt:lpwstr>
  </property>
  <property fmtid="{D5CDD505-2E9C-101B-9397-08002B2CF9AE}" pid="3" name="MSIP_Label_d546e5e1-5d42-4630-bacd-c69bfdcbd5e8_SetDate">
    <vt:lpwstr>2022-01-14T23:01:54Z</vt:lpwstr>
  </property>
  <property fmtid="{D5CDD505-2E9C-101B-9397-08002B2CF9AE}" pid="4" name="MSIP_Label_d546e5e1-5d42-4630-bacd-c69bfdcbd5e8_Method">
    <vt:lpwstr>Standard</vt:lpwstr>
  </property>
  <property fmtid="{D5CDD505-2E9C-101B-9397-08002B2CF9AE}" pid="5" name="MSIP_Label_d546e5e1-5d42-4630-bacd-c69bfdcbd5e8_Name">
    <vt:lpwstr>d546e5e1-5d42-4630-bacd-c69bfdcbd5e8</vt:lpwstr>
  </property>
  <property fmtid="{D5CDD505-2E9C-101B-9397-08002B2CF9AE}" pid="6" name="MSIP_Label_d546e5e1-5d42-4630-bacd-c69bfdcbd5e8_SiteId">
    <vt:lpwstr>96ece526-9c7d-48b0-8daf-8b93c90a5d18</vt:lpwstr>
  </property>
  <property fmtid="{D5CDD505-2E9C-101B-9397-08002B2CF9AE}" pid="7" name="MSIP_Label_d546e5e1-5d42-4630-bacd-c69bfdcbd5e8_ActionId">
    <vt:lpwstr>2be6c899-aa57-478e-a6a1-b5dbcd0dcbce</vt:lpwstr>
  </property>
  <property fmtid="{D5CDD505-2E9C-101B-9397-08002B2CF9AE}" pid="8" name="MSIP_Label_d546e5e1-5d42-4630-bacd-c69bfdcbd5e8_ContentBits">
    <vt:lpwstr>0</vt:lpwstr>
  </property>
  <property fmtid="{D5CDD505-2E9C-101B-9397-08002B2CF9AE}" pid="9" name="SmartTag">
    <vt:lpwstr>4</vt:lpwstr>
  </property>
</Properties>
</file>